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0. Shared Drive Mapping\Accountancy new\Collection Fund\Council Tax Reporting\Vale\2025-26\CT Leaflets\"/>
    </mc:Choice>
  </mc:AlternateContent>
  <xr:revisionPtr revIDLastSave="0" documentId="13_ncr:1_{F986AA1B-4400-4C88-A603-310FE49024B9}" xr6:coauthVersionLast="47" xr6:coauthVersionMax="47" xr10:uidLastSave="{00000000-0000-0000-0000-000000000000}"/>
  <bookViews>
    <workbookView xWindow="-19320" yWindow="-120" windowWidth="19440" windowHeight="15000" xr2:uid="{EBFD3EDE-5FA5-4AA2-B4D4-1B0B324D25E1}"/>
  </bookViews>
  <sheets>
    <sheet name="Vale CT leaflet 25-26" sheetId="1" r:id="rId1"/>
  </sheets>
  <definedNames>
    <definedName name="_xlnm.Print_Area" localSheetId="0">'Vale CT leaflet 25-26'!$A$1:$O$36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0" i="1" l="1"/>
  <c r="N28" i="1"/>
  <c r="N29" i="1"/>
  <c r="N30" i="1"/>
  <c r="N31" i="1"/>
  <c r="N32" i="1"/>
  <c r="M33" i="1"/>
  <c r="L33" i="1"/>
  <c r="N33" i="1" l="1"/>
  <c r="H25" i="1"/>
  <c r="G25" i="1"/>
  <c r="G29" i="1" s="1"/>
  <c r="F25" i="1"/>
  <c r="F29" i="1" s="1"/>
  <c r="H29" i="1" l="1"/>
  <c r="B25" i="1"/>
  <c r="B29" i="1" s="1"/>
  <c r="C25" i="1"/>
  <c r="C29" i="1" s="1"/>
  <c r="D25" i="1"/>
  <c r="D29" i="1" s="1"/>
  <c r="N13" i="1"/>
  <c r="J13" i="1"/>
  <c r="N5" i="1"/>
  <c r="J5" i="1"/>
  <c r="N23" i="1" l="1"/>
  <c r="N9" i="1" l="1"/>
  <c r="J9" i="1"/>
</calcChain>
</file>

<file path=xl/sharedStrings.xml><?xml version="1.0" encoding="utf-8"?>
<sst xmlns="http://schemas.openxmlformats.org/spreadsheetml/2006/main" count="69" uniqueCount="53">
  <si>
    <t>Service or activity</t>
  </si>
  <si>
    <t>Exp</t>
  </si>
  <si>
    <t>Inc</t>
  </si>
  <si>
    <t>Net</t>
  </si>
  <si>
    <t>£000</t>
  </si>
  <si>
    <t>Leisure and tourism</t>
  </si>
  <si>
    <t>Other environmental services</t>
  </si>
  <si>
    <t>Local tax collection</t>
  </si>
  <si>
    <t>Housing incl housing benefits</t>
  </si>
  <si>
    <t>Other services</t>
  </si>
  <si>
    <t>Investment income</t>
  </si>
  <si>
    <t>Parish Council requirement</t>
  </si>
  <si>
    <t>Council tax requirement</t>
  </si>
  <si>
    <t>Spending on services</t>
  </si>
  <si>
    <t>The table below shows how the district council's budget is shared between services</t>
  </si>
  <si>
    <t>Amount to be raised from council tax</t>
  </si>
  <si>
    <t>Vale of White Horse DC</t>
  </si>
  <si>
    <t>What this means for Band D council tax payers</t>
  </si>
  <si>
    <t>Council tax for district (Band D)</t>
  </si>
  <si>
    <t>Average council tax for parish/towns (Band D)</t>
  </si>
  <si>
    <t>Main movements in spending compared with last year</t>
  </si>
  <si>
    <t>+ increased district council requirement</t>
  </si>
  <si>
    <t>+ increased parish/town council requirement</t>
  </si>
  <si>
    <t>Total programme</t>
  </si>
  <si>
    <t>Vale of White Horse District Council</t>
  </si>
  <si>
    <t>Waste collection</t>
  </si>
  <si>
    <t>Parish/town councils</t>
  </si>
  <si>
    <t xml:space="preserve">£000 </t>
  </si>
  <si>
    <t>Core Government funding</t>
  </si>
  <si>
    <t>Collection Fund surplus</t>
  </si>
  <si>
    <t>Council Tax requirement</t>
  </si>
  <si>
    <t>Development &amp; Corporate Landlord</t>
  </si>
  <si>
    <t>Corporate Services</t>
  </si>
  <si>
    <t>Housing &amp; Environment</t>
  </si>
  <si>
    <t>budget</t>
  </si>
  <si>
    <t>Original</t>
  </si>
  <si>
    <t>projects</t>
  </si>
  <si>
    <t>New</t>
  </si>
  <si>
    <t>Total</t>
  </si>
  <si>
    <t>development</t>
  </si>
  <si>
    <t>Planning &amp; economic</t>
  </si>
  <si>
    <t>District Council budget</t>
  </si>
  <si>
    <t>requirement</t>
  </si>
  <si>
    <t>Transfers to/(from) reserves</t>
  </si>
  <si>
    <t>NDR from renewable energy</t>
  </si>
  <si>
    <t>2024/25</t>
  </si>
  <si>
    <t>Council tax requirement 2024/25</t>
  </si>
  <si>
    <t>Contingency</t>
  </si>
  <si>
    <t>Earmarked CIL funded projects</t>
  </si>
  <si>
    <t>2025/26</t>
  </si>
  <si>
    <t>Capital programme 2025/26</t>
  </si>
  <si>
    <t>Council tax requirement 2025/26</t>
  </si>
  <si>
    <t>Contrib to/from General Fund balances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</si>
</sst>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£&quot;#,##0;[Red]\-&quot;£&quot;#,##0"/>
    <numFmt numFmtId="164" formatCode="#,##0\ ;[Red]\(#,##0\)"/>
    <numFmt numFmtId="165" formatCode="#,##0.00;[Red]#,##0.00"/>
    <numFmt numFmtId="166" formatCode="#,##0_ ;[Red]\-#,##0\ "/>
    <numFmt numFmtId="167" formatCode="#,##0\ ;\(#,##0\)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sz val="8"/>
      <name val="Calibri"/>
      <family val="2"/>
      <scheme val="minor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164" fontId="4" fillId="0" borderId="0" xfId="0" applyNumberFormat="1" applyFont="1" applyFill="1" applyBorder="1" applyAlignment="1">
      <alignment horizontal="right"/>
    </xf>
    <xf numFmtId="164" fontId="3" fillId="0" borderId="0" xfId="0" applyNumberFormat="1" applyFont="1" applyFill="1" applyBorder="1" applyAlignment="1">
      <alignment horizontal="right"/>
    </xf>
    <xf numFmtId="164" fontId="4" fillId="0" borderId="4" xfId="0" applyNumberFormat="1" applyFont="1" applyFill="1" applyBorder="1" applyAlignment="1">
      <alignment horizontal="right"/>
    </xf>
    <xf numFmtId="164" fontId="4" fillId="0" borderId="5" xfId="0" applyNumberFormat="1" applyFont="1" applyFill="1" applyBorder="1" applyAlignment="1">
      <alignment horizontal="right"/>
    </xf>
    <xf numFmtId="0" fontId="2" fillId="0" borderId="0" xfId="0" applyFont="1"/>
    <xf numFmtId="0" fontId="4" fillId="0" borderId="0" xfId="0" applyFont="1" applyFill="1"/>
    <xf numFmtId="0" fontId="4" fillId="0" borderId="0" xfId="0" applyFont="1" applyFill="1" applyBorder="1"/>
    <xf numFmtId="164" fontId="5" fillId="0" borderId="6" xfId="0" applyNumberFormat="1" applyFont="1" applyFill="1" applyBorder="1"/>
    <xf numFmtId="0" fontId="5" fillId="0" borderId="7" xfId="0" applyFont="1" applyFill="1" applyBorder="1"/>
    <xf numFmtId="164" fontId="4" fillId="0" borderId="7" xfId="0" applyNumberFormat="1" applyFont="1" applyFill="1" applyBorder="1" applyAlignment="1">
      <alignment horizontal="right"/>
    </xf>
    <xf numFmtId="164" fontId="3" fillId="0" borderId="8" xfId="0" applyNumberFormat="1" applyFont="1" applyFill="1" applyBorder="1" applyAlignment="1">
      <alignment horizontal="right"/>
    </xf>
    <xf numFmtId="165" fontId="4" fillId="0" borderId="4" xfId="0" applyNumberFormat="1" applyFont="1" applyFill="1" applyBorder="1" applyAlignment="1">
      <alignment horizontal="right"/>
    </xf>
    <xf numFmtId="0" fontId="0" fillId="0" borderId="0" xfId="0" applyBorder="1"/>
    <xf numFmtId="165" fontId="4" fillId="0" borderId="5" xfId="0" applyNumberFormat="1" applyFont="1" applyFill="1" applyBorder="1" applyAlignment="1">
      <alignment horizontal="right"/>
    </xf>
    <xf numFmtId="165" fontId="4" fillId="0" borderId="6" xfId="0" applyNumberFormat="1" applyFont="1" applyFill="1" applyBorder="1" applyAlignment="1">
      <alignment horizontal="right"/>
    </xf>
    <xf numFmtId="0" fontId="0" fillId="0" borderId="7" xfId="0" applyBorder="1"/>
    <xf numFmtId="165" fontId="4" fillId="0" borderId="8" xfId="0" applyNumberFormat="1" applyFont="1" applyFill="1" applyBorder="1" applyAlignment="1">
      <alignment horizontal="right"/>
    </xf>
    <xf numFmtId="0" fontId="4" fillId="0" borderId="0" xfId="0" quotePrefix="1" applyFont="1" applyFill="1"/>
    <xf numFmtId="0" fontId="5" fillId="0" borderId="0" xfId="0" applyFont="1" applyFill="1"/>
    <xf numFmtId="0" fontId="3" fillId="0" borderId="0" xfId="0" applyFont="1" applyFill="1"/>
    <xf numFmtId="0" fontId="0" fillId="0" borderId="4" xfId="0" applyBorder="1"/>
    <xf numFmtId="0" fontId="2" fillId="0" borderId="7" xfId="0" applyFont="1" applyBorder="1"/>
    <xf numFmtId="167" fontId="3" fillId="0" borderId="4" xfId="0" applyNumberFormat="1" applyFont="1" applyBorder="1"/>
    <xf numFmtId="166" fontId="4" fillId="0" borderId="0" xfId="0" applyNumberFormat="1" applyFont="1" applyBorder="1"/>
    <xf numFmtId="166" fontId="4" fillId="0" borderId="5" xfId="0" applyNumberFormat="1" applyFont="1" applyBorder="1"/>
    <xf numFmtId="166" fontId="3" fillId="0" borderId="7" xfId="0" applyNumberFormat="1" applyFont="1" applyBorder="1"/>
    <xf numFmtId="166" fontId="3" fillId="0" borderId="8" xfId="0" applyNumberFormat="1" applyFont="1" applyBorder="1"/>
    <xf numFmtId="0" fontId="3" fillId="0" borderId="6" xfId="0" applyFont="1" applyBorder="1"/>
    <xf numFmtId="0" fontId="4" fillId="0" borderId="0" xfId="0" applyFont="1"/>
    <xf numFmtId="167" fontId="4" fillId="3" borderId="4" xfId="0" applyNumberFormat="1" applyFont="1" applyFill="1" applyBorder="1"/>
    <xf numFmtId="167" fontId="4" fillId="3" borderId="0" xfId="0" applyNumberFormat="1" applyFont="1" applyFill="1" applyBorder="1"/>
    <xf numFmtId="167" fontId="6" fillId="3" borderId="0" xfId="0" applyNumberFormat="1" applyFont="1" applyFill="1" applyBorder="1" applyAlignment="1">
      <alignment vertical="top" wrapText="1"/>
    </xf>
    <xf numFmtId="167" fontId="4" fillId="3" borderId="5" xfId="0" applyNumberFormat="1" applyFont="1" applyFill="1" applyBorder="1"/>
    <xf numFmtId="0" fontId="5" fillId="4" borderId="0" xfId="0" applyFont="1" applyFill="1" applyBorder="1" applyAlignment="1">
      <alignment horizontal="center" vertical="top" wrapText="1"/>
    </xf>
    <xf numFmtId="0" fontId="5" fillId="4" borderId="5" xfId="0" applyFont="1" applyFill="1" applyBorder="1" applyAlignment="1">
      <alignment horizontal="center" vertical="top" wrapText="1"/>
    </xf>
    <xf numFmtId="0" fontId="5" fillId="4" borderId="0" xfId="0" quotePrefix="1" applyFont="1" applyFill="1" applyBorder="1" applyAlignment="1">
      <alignment horizontal="center" vertical="top" wrapText="1"/>
    </xf>
    <xf numFmtId="0" fontId="5" fillId="4" borderId="5" xfId="0" quotePrefix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/>
    </xf>
    <xf numFmtId="0" fontId="0" fillId="4" borderId="2" xfId="0" applyFill="1" applyBorder="1"/>
    <xf numFmtId="0" fontId="3" fillId="4" borderId="3" xfId="0" applyFont="1" applyFill="1" applyBorder="1" applyAlignment="1">
      <alignment horizontal="center"/>
    </xf>
    <xf numFmtId="0" fontId="4" fillId="4" borderId="0" xfId="0" applyFont="1" applyFill="1" applyBorder="1"/>
    <xf numFmtId="164" fontId="4" fillId="4" borderId="0" xfId="0" applyNumberFormat="1" applyFont="1" applyFill="1" applyBorder="1" applyAlignment="1">
      <alignment horizontal="right"/>
    </xf>
    <xf numFmtId="164" fontId="4" fillId="0" borderId="0" xfId="0" applyNumberFormat="1" applyFont="1" applyBorder="1"/>
    <xf numFmtId="164" fontId="3" fillId="0" borderId="0" xfId="0" applyNumberFormat="1" applyFont="1" applyBorder="1"/>
    <xf numFmtId="164" fontId="3" fillId="0" borderId="5" xfId="0" applyNumberFormat="1" applyFont="1" applyBorder="1"/>
    <xf numFmtId="0" fontId="2" fillId="4" borderId="0" xfId="0" applyFont="1" applyFill="1" applyBorder="1" applyAlignment="1">
      <alignment horizontal="center"/>
    </xf>
    <xf numFmtId="0" fontId="0" fillId="4" borderId="0" xfId="0" applyFill="1" applyBorder="1" applyAlignment="1">
      <alignment horizontal="center" vertical="top" wrapText="1"/>
    </xf>
    <xf numFmtId="164" fontId="5" fillId="2" borderId="0" xfId="0" applyNumberFormat="1" applyFont="1" applyFill="1" applyBorder="1" applyAlignment="1">
      <alignment vertical="top" wrapText="1"/>
    </xf>
    <xf numFmtId="164" fontId="4" fillId="0" borderId="5" xfId="0" applyNumberFormat="1" applyFont="1" applyBorder="1"/>
    <xf numFmtId="0" fontId="1" fillId="0" borderId="4" xfId="0" applyFont="1" applyBorder="1"/>
    <xf numFmtId="0" fontId="9" fillId="0" borderId="0" xfId="0" applyFont="1" applyFill="1"/>
    <xf numFmtId="6" fontId="3" fillId="4" borderId="4" xfId="0" quotePrefix="1" applyNumberFormat="1" applyFont="1" applyFill="1" applyBorder="1" applyAlignment="1">
      <alignment horizontal="center"/>
    </xf>
    <xf numFmtId="6" fontId="3" fillId="4" borderId="5" xfId="0" quotePrefix="1" applyNumberFormat="1" applyFont="1" applyFill="1" applyBorder="1" applyAlignment="1">
      <alignment horizontal="center"/>
    </xf>
    <xf numFmtId="0" fontId="2" fillId="4" borderId="4" xfId="0" applyFont="1" applyFill="1" applyBorder="1"/>
    <xf numFmtId="0" fontId="2" fillId="4" borderId="0" xfId="0" applyFont="1" applyFill="1" applyBorder="1"/>
    <xf numFmtId="0" fontId="2" fillId="4" borderId="2" xfId="0" applyFont="1" applyFill="1" applyBorder="1" applyAlignment="1">
      <alignment horizontal="center"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0" xfId="0" applyFont="1" applyFill="1" applyBorder="1" applyAlignment="1">
      <alignment horizontal="center" vertical="top" wrapText="1"/>
    </xf>
    <xf numFmtId="0" fontId="2" fillId="4" borderId="5" xfId="0" applyFont="1" applyFill="1" applyBorder="1" applyAlignment="1">
      <alignment horizontal="center" vertical="top" wrapText="1"/>
    </xf>
    <xf numFmtId="164" fontId="5" fillId="0" borderId="0" xfId="0" applyNumberFormat="1" applyFont="1" applyFill="1" applyBorder="1"/>
    <xf numFmtId="0" fontId="5" fillId="0" borderId="0" xfId="0" applyFont="1" applyFill="1" applyBorder="1"/>
    <xf numFmtId="6" fontId="3" fillId="0" borderId="0" xfId="0" quotePrefix="1" applyNumberFormat="1" applyFont="1" applyFill="1" applyBorder="1" applyAlignment="1">
      <alignment horizontal="center"/>
    </xf>
    <xf numFmtId="6" fontId="3" fillId="0" borderId="5" xfId="0" quotePrefix="1" applyNumberFormat="1" applyFont="1" applyFill="1" applyBorder="1" applyAlignment="1">
      <alignment horizontal="center"/>
    </xf>
    <xf numFmtId="164" fontId="1" fillId="0" borderId="0" xfId="0" applyNumberFormat="1" applyFont="1" applyBorder="1"/>
    <xf numFmtId="0" fontId="0" fillId="0" borderId="6" xfId="0" applyBorder="1"/>
    <xf numFmtId="0" fontId="0" fillId="0" borderId="8" xfId="0" applyBorder="1"/>
    <xf numFmtId="0" fontId="5" fillId="4" borderId="2" xfId="0" applyFont="1" applyFill="1" applyBorder="1" applyAlignment="1">
      <alignment horizontal="center" vertical="top" wrapText="1"/>
    </xf>
    <xf numFmtId="0" fontId="0" fillId="4" borderId="0" xfId="0" applyFill="1" applyBorder="1"/>
    <xf numFmtId="0" fontId="0" fillId="4" borderId="0" xfId="0" applyFill="1" applyBorder="1" applyAlignment="1">
      <alignment vertical="top" wrapText="1"/>
    </xf>
    <xf numFmtId="0" fontId="5" fillId="4" borderId="4" xfId="0" applyFont="1" applyFill="1" applyBorder="1" applyAlignment="1">
      <alignment horizontal="center" vertical="top" wrapText="1"/>
    </xf>
    <xf numFmtId="0" fontId="5" fillId="4" borderId="4" xfId="0" quotePrefix="1" applyFont="1" applyFill="1" applyBorder="1" applyAlignment="1">
      <alignment horizontal="center" vertical="top" wrapText="1"/>
    </xf>
    <xf numFmtId="164" fontId="4" fillId="0" borderId="4" xfId="0" applyNumberFormat="1" applyFont="1" applyBorder="1"/>
    <xf numFmtId="0" fontId="7" fillId="0" borderId="0" xfId="0" applyFont="1" applyAlignment="1">
      <alignment horizontal="center"/>
    </xf>
    <xf numFmtId="0" fontId="6" fillId="0" borderId="0" xfId="0" applyFont="1" applyBorder="1" applyAlignment="1">
      <alignment horizontal="left" vertical="top" wrapText="1"/>
    </xf>
    <xf numFmtId="0" fontId="5" fillId="4" borderId="1" xfId="0" applyFont="1" applyFill="1" applyBorder="1" applyAlignment="1">
      <alignment horizontal="center" vertical="top" wrapText="1"/>
    </xf>
    <xf numFmtId="0" fontId="5" fillId="4" borderId="2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center" vertical="top" wrapText="1"/>
    </xf>
    <xf numFmtId="0" fontId="2" fillId="4" borderId="1" xfId="0" applyFont="1" applyFill="1" applyBorder="1"/>
    <xf numFmtId="0" fontId="2" fillId="4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379FD-B838-4207-AD18-4F574EADC86E}">
  <sheetPr>
    <pageSetUpPr fitToPage="1"/>
  </sheetPr>
  <dimension ref="B1:N34"/>
  <sheetViews>
    <sheetView tabSelected="1" zoomScaleNormal="100" workbookViewId="0"/>
  </sheetViews>
  <sheetFormatPr defaultRowHeight="14.5" x14ac:dyDescent="0.35"/>
  <cols>
    <col min="1" max="1" width="2.7265625" customWidth="1"/>
    <col min="2" max="2" width="7.7265625" customWidth="1"/>
    <col min="3" max="3" width="8" customWidth="1"/>
    <col min="4" max="4" width="8.453125" customWidth="1"/>
    <col min="5" max="5" width="30.6328125" customWidth="1"/>
    <col min="6" max="6" width="7.81640625" customWidth="1"/>
    <col min="7" max="7" width="7.7265625" bestFit="1" customWidth="1"/>
    <col min="8" max="8" width="8.26953125" customWidth="1"/>
    <col min="9" max="9" width="3.26953125" customWidth="1"/>
    <col min="10" max="10" width="13.1796875" customWidth="1"/>
    <col min="11" max="11" width="29.81640625" customWidth="1"/>
    <col min="12" max="13" width="9.26953125" customWidth="1"/>
    <col min="14" max="14" width="9.453125" customWidth="1"/>
    <col min="15" max="15" width="3.90625" customWidth="1"/>
  </cols>
  <sheetData>
    <row r="1" spans="2:14" ht="20" x14ac:dyDescent="0.4">
      <c r="B1" s="73" t="s">
        <v>24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3" spans="2:14" ht="15.5" x14ac:dyDescent="0.35">
      <c r="B3" s="51" t="s">
        <v>13</v>
      </c>
      <c r="J3" s="51" t="s">
        <v>15</v>
      </c>
      <c r="K3" s="5"/>
      <c r="L3" s="5"/>
      <c r="M3" s="5"/>
    </row>
    <row r="4" spans="2:14" ht="15" thickBot="1" x14ac:dyDescent="0.4"/>
    <row r="5" spans="2:14" x14ac:dyDescent="0.35">
      <c r="B5" s="74" t="s">
        <v>14</v>
      </c>
      <c r="C5" s="74"/>
      <c r="D5" s="74"/>
      <c r="E5" s="74"/>
      <c r="F5" s="74"/>
      <c r="G5" s="74"/>
      <c r="H5" s="74"/>
      <c r="I5" s="74"/>
      <c r="J5" s="38" t="str">
        <f>B7</f>
        <v>2024/25</v>
      </c>
      <c r="K5" s="39"/>
      <c r="L5" s="39"/>
      <c r="M5" s="39"/>
      <c r="N5" s="40" t="str">
        <f>F7</f>
        <v>2025/26</v>
      </c>
    </row>
    <row r="6" spans="2:14" ht="15" thickBot="1" x14ac:dyDescent="0.4">
      <c r="B6" s="74"/>
      <c r="C6" s="74"/>
      <c r="D6" s="74"/>
      <c r="E6" s="74"/>
      <c r="F6" s="74"/>
      <c r="G6" s="74"/>
      <c r="H6" s="74"/>
      <c r="I6" s="74"/>
      <c r="J6" s="52" t="s">
        <v>27</v>
      </c>
      <c r="K6" s="41"/>
      <c r="L6" s="42"/>
      <c r="M6" s="42"/>
      <c r="N6" s="53" t="s">
        <v>27</v>
      </c>
    </row>
    <row r="7" spans="2:14" x14ac:dyDescent="0.35">
      <c r="B7" s="75" t="s">
        <v>45</v>
      </c>
      <c r="C7" s="76"/>
      <c r="D7" s="76"/>
      <c r="E7" s="67" t="s">
        <v>0</v>
      </c>
      <c r="F7" s="76" t="s">
        <v>49</v>
      </c>
      <c r="G7" s="76"/>
      <c r="H7" s="77"/>
      <c r="J7" s="3">
        <v>9104</v>
      </c>
      <c r="K7" s="7" t="s">
        <v>16</v>
      </c>
      <c r="L7" s="1"/>
      <c r="M7" s="1"/>
      <c r="N7" s="4">
        <v>9564</v>
      </c>
    </row>
    <row r="8" spans="2:14" x14ac:dyDescent="0.35">
      <c r="B8" s="70" t="s">
        <v>1</v>
      </c>
      <c r="C8" s="34" t="s">
        <v>2</v>
      </c>
      <c r="D8" s="34" t="s">
        <v>3</v>
      </c>
      <c r="E8" s="68"/>
      <c r="F8" s="46" t="s">
        <v>1</v>
      </c>
      <c r="G8" s="34" t="s">
        <v>2</v>
      </c>
      <c r="H8" s="35" t="s">
        <v>3</v>
      </c>
      <c r="J8" s="3">
        <v>5522</v>
      </c>
      <c r="K8" s="7" t="s">
        <v>26</v>
      </c>
      <c r="L8" s="1"/>
      <c r="M8" s="1"/>
      <c r="N8" s="4">
        <v>5942</v>
      </c>
    </row>
    <row r="9" spans="2:14" ht="15" thickBot="1" x14ac:dyDescent="0.4">
      <c r="B9" s="71" t="s">
        <v>4</v>
      </c>
      <c r="C9" s="36" t="s">
        <v>4</v>
      </c>
      <c r="D9" s="36" t="s">
        <v>4</v>
      </c>
      <c r="E9" s="69"/>
      <c r="F9" s="47" t="s">
        <v>4</v>
      </c>
      <c r="G9" s="36" t="s">
        <v>4</v>
      </c>
      <c r="H9" s="37" t="s">
        <v>4</v>
      </c>
      <c r="J9" s="8">
        <f>SUM(J7:J8)</f>
        <v>14626</v>
      </c>
      <c r="K9" s="9" t="s">
        <v>12</v>
      </c>
      <c r="L9" s="10"/>
      <c r="M9" s="10"/>
      <c r="N9" s="11">
        <f>SUM(N7:N8)</f>
        <v>15506</v>
      </c>
    </row>
    <row r="10" spans="2:14" x14ac:dyDescent="0.35">
      <c r="B10" s="72">
        <v>6481.2969999999996</v>
      </c>
      <c r="C10" s="43">
        <v>-2719.1419999999998</v>
      </c>
      <c r="D10" s="43">
        <v>3762.1549999999997</v>
      </c>
      <c r="E10" s="43" t="s">
        <v>25</v>
      </c>
      <c r="F10" s="43">
        <v>6787</v>
      </c>
      <c r="G10" s="43">
        <v>-2879</v>
      </c>
      <c r="H10" s="49">
        <v>3908</v>
      </c>
      <c r="J10" s="60"/>
      <c r="K10" s="61"/>
      <c r="L10" s="1"/>
      <c r="M10" s="1"/>
      <c r="N10" s="2"/>
    </row>
    <row r="11" spans="2:14" ht="15.5" x14ac:dyDescent="0.35">
      <c r="B11" s="72">
        <v>5270.3506999999991</v>
      </c>
      <c r="C11" s="43">
        <v>-3492.884</v>
      </c>
      <c r="D11" s="43">
        <v>1777.466699999999</v>
      </c>
      <c r="E11" s="64" t="s">
        <v>40</v>
      </c>
      <c r="F11" s="43">
        <v>5587</v>
      </c>
      <c r="G11" s="43">
        <v>-3743</v>
      </c>
      <c r="H11" s="49">
        <v>1844</v>
      </c>
      <c r="J11" s="51" t="s">
        <v>17</v>
      </c>
      <c r="K11" s="5"/>
      <c r="L11" s="5"/>
      <c r="M11" s="5"/>
      <c r="N11" s="5"/>
    </row>
    <row r="12" spans="2:14" ht="15" thickBot="1" x14ac:dyDescent="0.4">
      <c r="B12" s="72"/>
      <c r="C12" s="43"/>
      <c r="D12" s="43"/>
      <c r="E12" s="43" t="s">
        <v>39</v>
      </c>
      <c r="F12" s="43"/>
      <c r="G12" s="43"/>
      <c r="H12" s="49"/>
    </row>
    <row r="13" spans="2:14" x14ac:dyDescent="0.35">
      <c r="B13" s="72">
        <v>2185.7619500000001</v>
      </c>
      <c r="C13" s="43">
        <v>-2119.9339500000001</v>
      </c>
      <c r="D13" s="43">
        <v>65.827999999999975</v>
      </c>
      <c r="E13" s="43" t="s">
        <v>5</v>
      </c>
      <c r="F13" s="43">
        <v>2355</v>
      </c>
      <c r="G13" s="43">
        <v>-2238</v>
      </c>
      <c r="H13" s="49">
        <v>117</v>
      </c>
      <c r="J13" s="38" t="str">
        <f>B7</f>
        <v>2024/25</v>
      </c>
      <c r="K13" s="39"/>
      <c r="L13" s="39"/>
      <c r="M13" s="39"/>
      <c r="N13" s="40" t="str">
        <f>F7</f>
        <v>2025/26</v>
      </c>
    </row>
    <row r="14" spans="2:14" x14ac:dyDescent="0.35">
      <c r="B14" s="72">
        <v>6083.7749999999996</v>
      </c>
      <c r="C14" s="43">
        <v>-2139.0650000000001</v>
      </c>
      <c r="D14" s="43">
        <v>3944.7099999999996</v>
      </c>
      <c r="E14" s="43" t="s">
        <v>6</v>
      </c>
      <c r="F14" s="43">
        <v>6104</v>
      </c>
      <c r="G14" s="43">
        <v>-2143</v>
      </c>
      <c r="H14" s="49">
        <v>3962</v>
      </c>
      <c r="J14" s="52" t="s">
        <v>27</v>
      </c>
      <c r="K14" s="41"/>
      <c r="L14" s="42"/>
      <c r="M14" s="42"/>
      <c r="N14" s="53" t="s">
        <v>27</v>
      </c>
    </row>
    <row r="15" spans="2:14" x14ac:dyDescent="0.35">
      <c r="B15" s="72">
        <v>0</v>
      </c>
      <c r="C15" s="43">
        <v>-173.99700000000001</v>
      </c>
      <c r="D15" s="43">
        <v>-173.99700000000001</v>
      </c>
      <c r="E15" s="43" t="s">
        <v>7</v>
      </c>
      <c r="F15" s="43">
        <v>0</v>
      </c>
      <c r="G15" s="43">
        <v>-189</v>
      </c>
      <c r="H15" s="49">
        <v>-189</v>
      </c>
      <c r="J15" s="12">
        <v>156.69</v>
      </c>
      <c r="K15" s="13" t="s">
        <v>18</v>
      </c>
      <c r="L15" s="13"/>
      <c r="M15" s="13"/>
      <c r="N15" s="14">
        <v>161.69</v>
      </c>
    </row>
    <row r="16" spans="2:14" ht="15" thickBot="1" x14ac:dyDescent="0.4">
      <c r="B16" s="72">
        <v>21136.234049999999</v>
      </c>
      <c r="C16" s="43">
        <v>-19936.969573999999</v>
      </c>
      <c r="D16" s="43">
        <v>1199.2644760000003</v>
      </c>
      <c r="E16" s="43" t="s">
        <v>8</v>
      </c>
      <c r="F16" s="43">
        <v>20818</v>
      </c>
      <c r="G16" s="43">
        <v>-19623</v>
      </c>
      <c r="H16" s="49">
        <v>1195</v>
      </c>
      <c r="J16" s="15">
        <v>95.04</v>
      </c>
      <c r="K16" s="16" t="s">
        <v>19</v>
      </c>
      <c r="L16" s="16"/>
      <c r="M16" s="16"/>
      <c r="N16" s="17">
        <v>100.45</v>
      </c>
    </row>
    <row r="17" spans="2:14" x14ac:dyDescent="0.35">
      <c r="B17" s="72">
        <v>16006.430593000001</v>
      </c>
      <c r="C17" s="43">
        <v>-4241.6652100000001</v>
      </c>
      <c r="D17" s="43">
        <v>11764.765383000002</v>
      </c>
      <c r="E17" s="43" t="s">
        <v>9</v>
      </c>
      <c r="F17" s="43">
        <v>18093</v>
      </c>
      <c r="G17" s="43">
        <v>-4170</v>
      </c>
      <c r="H17" s="49">
        <v>13923</v>
      </c>
    </row>
    <row r="18" spans="2:14" ht="15.5" x14ac:dyDescent="0.35">
      <c r="B18" s="72">
        <v>0</v>
      </c>
      <c r="C18" s="43">
        <v>-5004.5879999999997</v>
      </c>
      <c r="D18" s="43">
        <v>-5004.5879999999997</v>
      </c>
      <c r="E18" s="43" t="s">
        <v>10</v>
      </c>
      <c r="F18" s="43">
        <v>0</v>
      </c>
      <c r="G18" s="43">
        <v>-4342</v>
      </c>
      <c r="H18" s="49">
        <v>-4342</v>
      </c>
      <c r="J18" s="51" t="s">
        <v>20</v>
      </c>
    </row>
    <row r="19" spans="2:14" ht="15" customHeight="1" x14ac:dyDescent="0.35">
      <c r="B19" s="72">
        <v>0</v>
      </c>
      <c r="C19" s="43">
        <v>-103</v>
      </c>
      <c r="D19" s="43">
        <v>-103</v>
      </c>
      <c r="E19" s="64" t="s">
        <v>43</v>
      </c>
      <c r="F19" s="43">
        <v>0</v>
      </c>
      <c r="G19" s="43">
        <v>-672</v>
      </c>
      <c r="H19" s="49">
        <v>-672</v>
      </c>
      <c r="N19" s="62" t="s">
        <v>27</v>
      </c>
    </row>
    <row r="20" spans="2:14" ht="15" customHeight="1" x14ac:dyDescent="0.35">
      <c r="B20" s="72">
        <v>0</v>
      </c>
      <c r="C20" s="43">
        <v>-7997.585</v>
      </c>
      <c r="D20" s="43">
        <v>-7997.585</v>
      </c>
      <c r="E20" s="43" t="s">
        <v>28</v>
      </c>
      <c r="F20" s="43">
        <v>0</v>
      </c>
      <c r="G20" s="43">
        <v>-8863</v>
      </c>
      <c r="H20" s="49">
        <v>-8863</v>
      </c>
      <c r="J20" s="20" t="s">
        <v>46</v>
      </c>
      <c r="K20" s="20"/>
      <c r="L20" s="2"/>
      <c r="M20" s="2"/>
      <c r="N20" s="2">
        <v>14626</v>
      </c>
    </row>
    <row r="21" spans="2:14" ht="15" customHeight="1" x14ac:dyDescent="0.35">
      <c r="B21" s="72">
        <v>0</v>
      </c>
      <c r="C21" s="43">
        <v>-695.74599999999998</v>
      </c>
      <c r="D21" s="43">
        <v>-695.74599999999998</v>
      </c>
      <c r="E21" s="64" t="s">
        <v>44</v>
      </c>
      <c r="F21" s="43">
        <v>0</v>
      </c>
      <c r="G21" s="43">
        <v>-717</v>
      </c>
      <c r="H21" s="49">
        <v>-717</v>
      </c>
      <c r="J21" s="18" t="s">
        <v>21</v>
      </c>
      <c r="K21" s="6"/>
      <c r="L21" s="1"/>
      <c r="M21" s="1"/>
      <c r="N21" s="1">
        <v>460</v>
      </c>
    </row>
    <row r="22" spans="2:14" ht="15" customHeight="1" x14ac:dyDescent="0.35">
      <c r="B22" s="72">
        <v>0</v>
      </c>
      <c r="C22" s="43">
        <v>-599.41300000000001</v>
      </c>
      <c r="D22" s="43">
        <v>-599.41300000000001</v>
      </c>
      <c r="E22" s="43" t="s">
        <v>29</v>
      </c>
      <c r="F22" s="43">
        <v>0</v>
      </c>
      <c r="G22" s="43">
        <v>-352</v>
      </c>
      <c r="H22" s="49">
        <v>-352</v>
      </c>
      <c r="J22" s="18" t="s">
        <v>22</v>
      </c>
      <c r="K22" s="6"/>
      <c r="L22" s="1"/>
      <c r="M22" s="1"/>
      <c r="N22" s="1">
        <v>420</v>
      </c>
    </row>
    <row r="23" spans="2:14" ht="15" customHeight="1" x14ac:dyDescent="0.35">
      <c r="B23" s="72">
        <v>1164.423</v>
      </c>
      <c r="C23" s="43">
        <v>0</v>
      </c>
      <c r="D23" s="43">
        <v>1164.423</v>
      </c>
      <c r="E23" s="64" t="s">
        <v>52</v>
      </c>
      <c r="F23" s="43">
        <v>0</v>
      </c>
      <c r="G23" s="43">
        <v>-250</v>
      </c>
      <c r="H23" s="49">
        <v>-250</v>
      </c>
      <c r="J23" s="19" t="s">
        <v>51</v>
      </c>
      <c r="K23" s="6"/>
      <c r="L23" s="1"/>
      <c r="M23" s="1"/>
      <c r="N23" s="2">
        <f>SUM(N20:N22)</f>
        <v>15506</v>
      </c>
    </row>
    <row r="24" spans="2:14" ht="15" thickBot="1" x14ac:dyDescent="0.4">
      <c r="B24" s="30"/>
      <c r="C24" s="31"/>
      <c r="D24" s="31"/>
      <c r="E24" s="32"/>
      <c r="F24" s="32"/>
      <c r="G24" s="31"/>
      <c r="H24" s="33"/>
    </row>
    <row r="25" spans="2:14" x14ac:dyDescent="0.35">
      <c r="B25" s="3">
        <f>SUM(B10:B23)</f>
        <v>58328.272292999995</v>
      </c>
      <c r="C25" s="43">
        <f>SUM(C10:C23)</f>
        <v>-49223.988733999991</v>
      </c>
      <c r="D25" s="1">
        <f>SUM(D10:D23)</f>
        <v>9104.283559000005</v>
      </c>
      <c r="E25" s="43" t="s">
        <v>41</v>
      </c>
      <c r="F25" s="1">
        <f>SUM(F10:F23)</f>
        <v>59744</v>
      </c>
      <c r="G25" s="1">
        <f>SUM(G10:G23)</f>
        <v>-50181</v>
      </c>
      <c r="H25" s="4">
        <f>SUM(H10:H23)</f>
        <v>9564</v>
      </c>
      <c r="J25" s="78" t="s">
        <v>50</v>
      </c>
      <c r="K25" s="79"/>
      <c r="L25" s="56" t="s">
        <v>35</v>
      </c>
      <c r="M25" s="56" t="s">
        <v>37</v>
      </c>
      <c r="N25" s="57" t="s">
        <v>38</v>
      </c>
    </row>
    <row r="26" spans="2:14" ht="15" customHeight="1" x14ac:dyDescent="0.35">
      <c r="B26" s="3"/>
      <c r="C26" s="43"/>
      <c r="D26" s="1"/>
      <c r="E26" s="43" t="s">
        <v>42</v>
      </c>
      <c r="F26" s="1"/>
      <c r="G26" s="1"/>
      <c r="H26" s="4"/>
      <c r="J26" s="54"/>
      <c r="K26" s="55"/>
      <c r="L26" s="58" t="s">
        <v>34</v>
      </c>
      <c r="M26" s="58" t="s">
        <v>36</v>
      </c>
      <c r="N26" s="59" t="s">
        <v>34</v>
      </c>
    </row>
    <row r="27" spans="2:14" x14ac:dyDescent="0.35">
      <c r="B27" s="3">
        <v>5522</v>
      </c>
      <c r="C27" s="1"/>
      <c r="D27" s="1">
        <v>5522</v>
      </c>
      <c r="E27" s="43" t="s">
        <v>11</v>
      </c>
      <c r="F27" s="1">
        <v>5942</v>
      </c>
      <c r="G27" s="1"/>
      <c r="H27" s="4">
        <v>5942</v>
      </c>
      <c r="J27" s="21"/>
      <c r="K27" s="13"/>
      <c r="L27" s="62" t="s">
        <v>27</v>
      </c>
      <c r="M27" s="62" t="s">
        <v>27</v>
      </c>
      <c r="N27" s="63" t="s">
        <v>27</v>
      </c>
    </row>
    <row r="28" spans="2:14" x14ac:dyDescent="0.35">
      <c r="B28" s="30"/>
      <c r="C28" s="31"/>
      <c r="D28" s="31"/>
      <c r="E28" s="32"/>
      <c r="F28" s="32"/>
      <c r="G28" s="31"/>
      <c r="H28" s="33"/>
      <c r="J28" s="21" t="s">
        <v>32</v>
      </c>
      <c r="K28" s="13"/>
      <c r="L28" s="24">
        <v>325</v>
      </c>
      <c r="M28" s="24">
        <v>305</v>
      </c>
      <c r="N28" s="25">
        <f t="shared" ref="N28:N32" si="0">SUM(L28:M28)</f>
        <v>630</v>
      </c>
    </row>
    <row r="29" spans="2:14" x14ac:dyDescent="0.35">
      <c r="B29" s="23">
        <f>SUM(B25:B27)</f>
        <v>63850.272292999995</v>
      </c>
      <c r="C29" s="44">
        <f>SUM(C25:C28)</f>
        <v>-49223.988733999991</v>
      </c>
      <c r="D29" s="44">
        <f>SUM(D25:D27)</f>
        <v>14626.283559000005</v>
      </c>
      <c r="E29" s="48" t="s">
        <v>30</v>
      </c>
      <c r="F29" s="44">
        <f>SUM(F25:F27)+1</f>
        <v>65687</v>
      </c>
      <c r="G29" s="44">
        <f>SUM(G25:G27)</f>
        <v>-50181</v>
      </c>
      <c r="H29" s="45">
        <f>SUM(H25:H27)</f>
        <v>15506</v>
      </c>
      <c r="J29" s="50" t="s">
        <v>31</v>
      </c>
      <c r="K29" s="13"/>
      <c r="L29" s="24">
        <v>4657</v>
      </c>
      <c r="M29" s="24">
        <v>954</v>
      </c>
      <c r="N29" s="25">
        <f t="shared" si="0"/>
        <v>5611</v>
      </c>
    </row>
    <row r="30" spans="2:14" ht="15" thickBot="1" x14ac:dyDescent="0.4">
      <c r="B30" s="65"/>
      <c r="C30" s="16"/>
      <c r="D30" s="16"/>
      <c r="E30" s="16"/>
      <c r="F30" s="16"/>
      <c r="G30" s="16"/>
      <c r="H30" s="66"/>
      <c r="J30" s="50" t="s">
        <v>33</v>
      </c>
      <c r="K30" s="13"/>
      <c r="L30" s="24">
        <v>6629</v>
      </c>
      <c r="M30" s="24">
        <f>60+1763</f>
        <v>1823</v>
      </c>
      <c r="N30" s="25">
        <f t="shared" si="0"/>
        <v>8452</v>
      </c>
    </row>
    <row r="31" spans="2:14" x14ac:dyDescent="0.35">
      <c r="B31" s="29"/>
      <c r="J31" s="50" t="s">
        <v>47</v>
      </c>
      <c r="K31" s="13"/>
      <c r="L31" s="24">
        <v>400</v>
      </c>
      <c r="M31" s="24">
        <v>0</v>
      </c>
      <c r="N31" s="25">
        <f t="shared" si="0"/>
        <v>400</v>
      </c>
    </row>
    <row r="32" spans="2:14" x14ac:dyDescent="0.35">
      <c r="B32" s="29"/>
      <c r="J32" s="50" t="s">
        <v>48</v>
      </c>
      <c r="K32" s="13"/>
      <c r="L32" s="24">
        <v>832</v>
      </c>
      <c r="M32" s="24">
        <v>1601</v>
      </c>
      <c r="N32" s="25">
        <f t="shared" si="0"/>
        <v>2433</v>
      </c>
    </row>
    <row r="33" spans="2:14" ht="15" thickBot="1" x14ac:dyDescent="0.4">
      <c r="B33" s="29"/>
      <c r="J33" s="28" t="s">
        <v>23</v>
      </c>
      <c r="K33" s="22"/>
      <c r="L33" s="26">
        <f>SUM(L28:L32)</f>
        <v>12843</v>
      </c>
      <c r="M33" s="26">
        <f>SUM(M28:M32)</f>
        <v>4683</v>
      </c>
      <c r="N33" s="27">
        <f>SUM(N28:N32)</f>
        <v>17526</v>
      </c>
    </row>
    <row r="34" spans="2:14" x14ac:dyDescent="0.35">
      <c r="B34" s="29"/>
    </row>
  </sheetData>
  <mergeCells count="5">
    <mergeCell ref="B1:N1"/>
    <mergeCell ref="B5:I6"/>
    <mergeCell ref="B7:D7"/>
    <mergeCell ref="F7:H7"/>
    <mergeCell ref="J25:K25"/>
  </mergeCells>
  <phoneticPr fontId="8" type="noConversion"/>
  <pageMargins left="0.25" right="0.25" top="0.75" bottom="0.75" header="0.3" footer="0.3"/>
  <pageSetup paperSize="9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Vale CT leaflet 25-26</vt:lpstr>
      <vt:lpstr>'Vale CT leaflet 25-26'!Print_Area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Xu, Maggie</dc:creator>
  <cp:lastModifiedBy>Steve Guard</cp:lastModifiedBy>
  <cp:lastPrinted>2025-02-18T14:44:07Z</cp:lastPrinted>
  <dcterms:created xsi:type="dcterms:W3CDTF">2019-03-06T14:13:30Z</dcterms:created>
  <dcterms:modified xsi:type="dcterms:W3CDTF">2025-02-18T14:44:22Z</dcterms:modified>
</cp:coreProperties>
</file>